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Databaza_klientov" sheetId="1" state="visible" r:id="rId1"/>
    <sheet xmlns:r="http://schemas.openxmlformats.org/officeDocument/2006/relationships" name="2_Obchodna_pipeline" sheetId="2" state="visible" r:id="rId2"/>
    <sheet xmlns:r="http://schemas.openxmlformats.org/officeDocument/2006/relationships" name="3_Aktivity_a_followup" sheetId="3" state="visible" r:id="rId3"/>
    <sheet xmlns:r="http://schemas.openxmlformats.org/officeDocument/2006/relationships" name="4_Kalkulacka_provizii" sheetId="4" state="visible" r:id="rId4"/>
    <sheet xmlns:r="http://schemas.openxmlformats.org/officeDocument/2006/relationships" name="5_KPI_Dashboar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F172A"/>
      <sz val="14"/>
    </font>
    <font>
      <name val="Calibri"/>
      <i val="1"/>
      <color rgb="001D4ED8"/>
      <sz val="9.5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b val="1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0F172A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20" customWidth="1" min="4" max="4"/>
    <col width="22" customWidth="1" min="5" max="5"/>
    <col width="26" customWidth="1" min="6" max="6"/>
    <col width="18" customWidth="1" min="7" max="7"/>
    <col width="16" customWidth="1" min="8" max="8"/>
    <col width="18" customWidth="1" min="9" max="9"/>
    <col width="18" customWidth="1" min="10" max="10"/>
  </cols>
  <sheetData>
    <row r="1">
      <c r="A1" s="1" t="inlineStr">
        <is>
          <t>CRM V EXCELI — DATABÁZA KLIENTOV A KONTAKTOV (VZOR 2026 V EUR)</t>
        </is>
      </c>
    </row>
    <row r="2">
      <c r="A2" s="2" t="inlineStr">
        <is>
          <t>Centrálna evidencia B2B firiem, IČO, kontaktných osôb, segmentov a ročného obratu</t>
        </is>
      </c>
    </row>
    <row r="4" ht="24" customHeight="1">
      <c r="A4" s="3" t="inlineStr">
        <is>
          <t>ID klienta</t>
        </is>
      </c>
      <c r="B4" s="3" t="inlineStr">
        <is>
          <t>Obchodné meno</t>
        </is>
      </c>
      <c r="C4" s="3" t="inlineStr">
        <is>
          <t>IČO</t>
        </is>
      </c>
      <c r="D4" s="3" t="inlineStr">
        <is>
          <t>Segment / Odbor</t>
        </is>
      </c>
      <c r="E4" s="3" t="inlineStr">
        <is>
          <t>Hlavný kontakt</t>
        </is>
      </c>
      <c r="F4" s="3" t="inlineStr">
        <is>
          <t>E-mail</t>
        </is>
      </c>
      <c r="G4" s="3" t="inlineStr">
        <is>
          <t>Telefón</t>
        </is>
      </c>
      <c r="H4" s="3" t="inlineStr">
        <is>
          <t>Obchodník</t>
        </is>
      </c>
      <c r="I4" s="3" t="inlineStr">
        <is>
          <t>Stav vzťahu</t>
        </is>
      </c>
      <c r="J4" s="3" t="inlineStr">
        <is>
          <t>Ročný obrat (EUR)</t>
        </is>
      </c>
    </row>
    <row r="5">
      <c r="A5" s="4" t="inlineStr">
        <is>
          <t>KL-001</t>
        </is>
      </c>
      <c r="B5" s="4" t="inlineStr">
        <is>
          <t>Kovovýroba Považie s.r.o.</t>
        </is>
      </c>
      <c r="C5" s="4" t="inlineStr">
        <is>
          <t>46819201</t>
        </is>
      </c>
      <c r="D5" s="4" t="inlineStr">
        <is>
          <t>Strojárstvo</t>
        </is>
      </c>
      <c r="E5" s="4" t="inlineStr">
        <is>
          <t>Ing. Marek Kováč</t>
        </is>
      </c>
      <c r="F5" s="4" t="inlineStr">
        <is>
          <t>kovac@kovopovazie.sk</t>
        </is>
      </c>
      <c r="G5" s="4" t="inlineStr">
        <is>
          <t>+421 905 114 220</t>
        </is>
      </c>
      <c r="H5" s="4" t="inlineStr">
        <is>
          <t>Ján Novák</t>
        </is>
      </c>
      <c r="I5" s="4" t="inlineStr">
        <is>
          <t>Aktívny klient</t>
        </is>
      </c>
      <c r="J5" s="4" t="n">
        <v>62000</v>
      </c>
    </row>
    <row r="6">
      <c r="A6" s="5" t="inlineStr">
        <is>
          <t>KL-002</t>
        </is>
      </c>
      <c r="B6" s="5" t="inlineStr">
        <is>
          <t>Logistika Tatry a.s.</t>
        </is>
      </c>
      <c r="C6" s="5" t="inlineStr">
        <is>
          <t>35109442</t>
        </is>
      </c>
      <c r="D6" s="5" t="inlineStr">
        <is>
          <t>Doprava a logistika</t>
        </is>
      </c>
      <c r="E6" s="5" t="inlineStr">
        <is>
          <t>Bc. Lucia Kráľová</t>
        </is>
      </c>
      <c r="F6" s="5" t="inlineStr">
        <is>
          <t>kralova@logtatry.sk</t>
        </is>
      </c>
      <c r="G6" s="5" t="inlineStr">
        <is>
          <t>+421 911 881 903</t>
        </is>
      </c>
      <c r="H6" s="5" t="inlineStr">
        <is>
          <t>Petra Čierna</t>
        </is>
      </c>
      <c r="I6" s="5" t="inlineStr">
        <is>
          <t>Aktívny klient</t>
        </is>
      </c>
      <c r="J6" s="5" t="n">
        <v>38500</v>
      </c>
    </row>
    <row r="7">
      <c r="A7" s="4" t="inlineStr">
        <is>
          <t>KL-003</t>
        </is>
      </c>
      <c r="B7" s="4" t="inlineStr">
        <is>
          <t>Stavby Sever s.r.o.</t>
        </is>
      </c>
      <c r="C7" s="4" t="inlineStr">
        <is>
          <t>51918233</t>
        </is>
      </c>
      <c r="D7" s="4" t="inlineStr">
        <is>
          <t>Stavebníctvo</t>
        </is>
      </c>
      <c r="E7" s="4" t="inlineStr">
        <is>
          <t>Tomáš Veselý</t>
        </is>
      </c>
      <c r="F7" s="4" t="inlineStr">
        <is>
          <t>vesely@stavbysever.sk</t>
        </is>
      </c>
      <c r="G7" s="4" t="inlineStr">
        <is>
          <t>+421 903 332 119</t>
        </is>
      </c>
      <c r="H7" s="4" t="inlineStr">
        <is>
          <t>Ján Novák</t>
        </is>
      </c>
      <c r="I7" s="4" t="inlineStr">
        <is>
          <t>V rokovaní (Lead)</t>
        </is>
      </c>
      <c r="J7" s="4" t="n">
        <v>0</v>
      </c>
    </row>
    <row r="8">
      <c r="A8" s="5" t="inlineStr">
        <is>
          <t>KL-004</t>
        </is>
      </c>
      <c r="B8" s="5" t="inlineStr">
        <is>
          <t>GastroTech Nitra s.r.o.</t>
        </is>
      </c>
      <c r="C8" s="5" t="inlineStr">
        <is>
          <t>48301844</t>
        </is>
      </c>
      <c r="D8" s="5" t="inlineStr">
        <is>
          <t>Veľkoobchod</t>
        </is>
      </c>
      <c r="E8" s="5" t="inlineStr">
        <is>
          <t>Ing. Dávid Pokorný</t>
        </is>
      </c>
      <c r="F8" s="5" t="inlineStr">
        <is>
          <t>pokorny@gastrotech.sk</t>
        </is>
      </c>
      <c r="G8" s="5" t="inlineStr">
        <is>
          <t>+421 948 512 400</t>
        </is>
      </c>
      <c r="H8" s="5" t="inlineStr">
        <is>
          <t>Petra Čierna</t>
        </is>
      </c>
      <c r="I8" s="5" t="inlineStr">
        <is>
          <t>Aktívny klient</t>
        </is>
      </c>
      <c r="J8" s="5" t="n">
        <v>27400</v>
      </c>
    </row>
    <row r="9">
      <c r="A9" s="6" t="inlineStr">
        <is>
          <t>SPOLU</t>
        </is>
      </c>
      <c r="B9" s="4" t="inlineStr">
        <is>
          <t>4 evidované firmy</t>
        </is>
      </c>
      <c r="C9" s="4" t="inlineStr">
        <is>
          <t>—</t>
        </is>
      </c>
      <c r="D9" s="4" t="inlineStr">
        <is>
          <t>—</t>
        </is>
      </c>
      <c r="E9" s="4" t="inlineStr">
        <is>
          <t>—</t>
        </is>
      </c>
      <c r="F9" s="4" t="inlineStr">
        <is>
          <t>—</t>
        </is>
      </c>
      <c r="G9" s="4" t="inlineStr">
        <is>
          <t>—</t>
        </is>
      </c>
      <c r="H9" s="4" t="inlineStr">
        <is>
          <t>—</t>
        </is>
      </c>
      <c r="I9" s="4" t="inlineStr">
        <is>
          <t>—</t>
        </is>
      </c>
      <c r="J9" s="6">
        <f>SUM(J5:J8)</f>
        <v/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30" customWidth="1" min="3" max="3"/>
    <col width="24" customWidth="1" min="4" max="4"/>
    <col width="20" customWidth="1" min="5" max="5"/>
    <col width="12" customWidth="1" min="6" max="6"/>
    <col width="18" customWidth="1" min="7" max="7"/>
    <col width="20" customWidth="1" min="8" max="8"/>
    <col width="18" customWidth="1" min="9" max="9"/>
    <col width="16" customWidth="1" min="10" max="10"/>
  </cols>
  <sheetData>
    <row r="1">
      <c r="A1" s="1" t="inlineStr">
        <is>
          <t>OBCHODNÁ PIPELINE A VÁŽENÝ FORECAST TRŽIEB (VZOR 2026 V EUR)</t>
        </is>
      </c>
    </row>
    <row r="2">
      <c r="A2" s="2" t="inlineStr">
        <is>
          <t>Sledovanie obchodných príležitostí podľa fázy, marže a pravdepodobnosti uzavretia</t>
        </is>
      </c>
    </row>
    <row r="4" ht="24" customHeight="1">
      <c r="A4" s="3" t="inlineStr">
        <is>
          <t>ID príležitosti</t>
        </is>
      </c>
      <c r="B4" s="3" t="inlineStr">
        <is>
          <t>Klient</t>
        </is>
      </c>
      <c r="C4" s="3" t="inlineStr">
        <is>
          <t>Názov obchodného prípadu</t>
        </is>
      </c>
      <c r="D4" s="3" t="inlineStr">
        <is>
          <t>Fáza pipeline</t>
        </is>
      </c>
      <c r="E4" s="3" t="inlineStr">
        <is>
          <t>Hodnota bez DPH (EUR)</t>
        </is>
      </c>
      <c r="F4" s="3" t="inlineStr">
        <is>
          <t>Marža (%)</t>
        </is>
      </c>
      <c r="G4" s="3" t="inlineStr">
        <is>
          <t>Pravdepodobnosť (%)</t>
        </is>
      </c>
      <c r="H4" s="3" t="inlineStr">
        <is>
          <t>Vážená hodnota (EUR)</t>
        </is>
      </c>
      <c r="I4" s="3" t="inlineStr">
        <is>
          <t>Predpokl. uzavretie</t>
        </is>
      </c>
      <c r="J4" s="3" t="inlineStr">
        <is>
          <t>Obchodník</t>
        </is>
      </c>
    </row>
    <row r="5">
      <c r="A5" s="4" t="inlineStr">
        <is>
          <t>OP-2026-01</t>
        </is>
      </c>
      <c r="B5" s="4" t="inlineStr">
        <is>
          <t>Kovovýroba Považie s.r.o.</t>
        </is>
      </c>
      <c r="C5" s="4" t="inlineStr">
        <is>
          <t>Dodávka CNC prípravkov Q4</t>
        </is>
      </c>
      <c r="D5" s="4" t="inlineStr">
        <is>
          <t>4. Rokovanie o zmluve</t>
        </is>
      </c>
      <c r="E5" s="4" t="n">
        <v>19500</v>
      </c>
      <c r="F5" s="4" t="n">
        <v>0.35</v>
      </c>
      <c r="G5" s="4" t="n">
        <v>0.8</v>
      </c>
      <c r="H5" s="6">
        <f>E5*G5</f>
        <v/>
      </c>
      <c r="I5" s="4" t="inlineStr">
        <is>
          <t>15.11.2026</t>
        </is>
      </c>
      <c r="J5" s="4" t="inlineStr">
        <is>
          <t>Ján Novák</t>
        </is>
      </c>
    </row>
    <row r="6">
      <c r="A6" s="5" t="inlineStr">
        <is>
          <t>OP-2026-02</t>
        </is>
      </c>
      <c r="B6" s="5" t="inlineStr">
        <is>
          <t>Stavby Sever s.r.o.</t>
        </is>
      </c>
      <c r="C6" s="5" t="inlineStr">
        <is>
          <t>Rámcová zmluva servis techniky</t>
        </is>
      </c>
      <c r="D6" s="5" t="inlineStr">
        <is>
          <t>3. Odoslaná ponuka</t>
        </is>
      </c>
      <c r="E6" s="5" t="n">
        <v>26000</v>
      </c>
      <c r="F6" s="5" t="n">
        <v>0.32</v>
      </c>
      <c r="G6" s="5" t="n">
        <v>0.5</v>
      </c>
      <c r="H6" s="7">
        <f>E6*G6</f>
        <v/>
      </c>
      <c r="I6" s="5" t="inlineStr">
        <is>
          <t>30.11.2026</t>
        </is>
      </c>
      <c r="J6" s="5" t="inlineStr">
        <is>
          <t>Ján Novák</t>
        </is>
      </c>
    </row>
    <row r="7">
      <c r="A7" s="4" t="inlineStr">
        <is>
          <t>OP-2026-03</t>
        </is>
      </c>
      <c r="B7" s="4" t="inlineStr">
        <is>
          <t>Logistika Tatry a.s.</t>
        </is>
      </c>
      <c r="C7" s="4" t="inlineStr">
        <is>
          <t>Rozšírenie licencií a školenie</t>
        </is>
      </c>
      <c r="D7" s="4" t="inlineStr">
        <is>
          <t>5. Uzavreté — Vyhrané</t>
        </is>
      </c>
      <c r="E7" s="4" t="n">
        <v>11800</v>
      </c>
      <c r="F7" s="4" t="n">
        <v>0.45</v>
      </c>
      <c r="G7" s="4" t="n">
        <v>1</v>
      </c>
      <c r="H7" s="6">
        <f>E7*G7</f>
        <v/>
      </c>
      <c r="I7" s="4" t="inlineStr">
        <is>
          <t>20.10.2026</t>
        </is>
      </c>
      <c r="J7" s="4" t="inlineStr">
        <is>
          <t>Petra Čierna</t>
        </is>
      </c>
    </row>
    <row r="8">
      <c r="A8" s="5" t="inlineStr">
        <is>
          <t>OP-2026-04</t>
        </is>
      </c>
      <c r="B8" s="5" t="inlineStr">
        <is>
          <t>GastroTech Nitra s.r.o.</t>
        </is>
      </c>
      <c r="C8" s="5" t="inlineStr">
        <is>
          <t>Servisný kontrakt 2027</t>
        </is>
      </c>
      <c r="D8" s="5" t="inlineStr">
        <is>
          <t>4. Rokovanie o zmluve</t>
        </is>
      </c>
      <c r="E8" s="5" t="n">
        <v>14500</v>
      </c>
      <c r="F8" s="5" t="n">
        <v>0.4</v>
      </c>
      <c r="G8" s="5" t="n">
        <v>0.75</v>
      </c>
      <c r="H8" s="7">
        <f>E8*G8</f>
        <v/>
      </c>
      <c r="I8" s="5" t="inlineStr">
        <is>
          <t>10.11.2026</t>
        </is>
      </c>
      <c r="J8" s="5" t="inlineStr">
        <is>
          <t>Petra Čierna</t>
        </is>
      </c>
    </row>
    <row r="9">
      <c r="A9" s="6" t="inlineStr">
        <is>
          <t>SPOLU PIPELINE</t>
        </is>
      </c>
      <c r="B9" s="4" t="inlineStr">
        <is>
          <t>4 aktívne prípady</t>
        </is>
      </c>
      <c r="C9" s="4" t="inlineStr">
        <is>
          <t>—</t>
        </is>
      </c>
      <c r="D9" s="4" t="inlineStr">
        <is>
          <t>—</t>
        </is>
      </c>
      <c r="E9" s="6">
        <f>SUM(E5:E8)</f>
        <v/>
      </c>
      <c r="F9" s="6">
        <f>AVERAGE(F5:F8)</f>
        <v/>
      </c>
      <c r="G9" s="4" t="inlineStr">
        <is>
          <t>—</t>
        </is>
      </c>
      <c r="H9" s="6">
        <f>SUM(H5:H8)</f>
        <v/>
      </c>
      <c r="I9" s="4" t="inlineStr">
        <is>
          <t>—</t>
        </is>
      </c>
      <c r="J9" s="4" t="inlineStr">
        <is>
          <t>—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18" customWidth="1" min="3" max="3"/>
    <col width="42" customWidth="1" min="4" max="4"/>
    <col width="16" customWidth="1" min="5" max="5"/>
    <col width="16" customWidth="1" min="6" max="6"/>
    <col width="36" customWidth="1" min="7" max="7"/>
  </cols>
  <sheetData>
    <row r="1">
      <c r="A1" s="1" t="inlineStr">
        <is>
          <t>KALENDÁR OBCHODNÝCH AKTIVÍT A FOLLOW-UP ÚLOH</t>
        </is>
      </c>
    </row>
    <row r="2">
      <c r="A2" s="2" t="inlineStr">
        <is>
          <t>Prehľad naplánovaných telefonátov, stretnutí a odoslaných ponúk</t>
        </is>
      </c>
    </row>
    <row r="4" ht="24" customHeight="1">
      <c r="A4" s="3" t="inlineStr">
        <is>
          <t>Dátum úlohy</t>
        </is>
      </c>
      <c r="B4" s="3" t="inlineStr">
        <is>
          <t>Klient</t>
        </is>
      </c>
      <c r="C4" s="3" t="inlineStr">
        <is>
          <t>Typ aktivity</t>
        </is>
      </c>
      <c r="D4" s="3" t="inlineStr">
        <is>
          <t>Predmet / Cieľový krok</t>
        </is>
      </c>
      <c r="E4" s="3" t="inlineStr">
        <is>
          <t>Zodpovedný</t>
        </is>
      </c>
      <c r="F4" s="3" t="inlineStr">
        <is>
          <t>Stav</t>
        </is>
      </c>
      <c r="G4" s="3" t="inlineStr">
        <is>
          <t>Výsledok rokovania</t>
        </is>
      </c>
    </row>
    <row r="5">
      <c r="A5" s="4" t="inlineStr">
        <is>
          <t>27.10.2026</t>
        </is>
      </c>
      <c r="B5" s="4" t="inlineStr">
        <is>
          <t>Kovovýroba Považie s.r.o.</t>
        </is>
      </c>
      <c r="C5" s="4" t="inlineStr">
        <is>
          <t>Telefonát</t>
        </is>
      </c>
      <c r="D5" s="4" t="inlineStr">
        <is>
          <t>Potvrdenie finálneho znenia zmluvy s konateľom</t>
        </is>
      </c>
      <c r="E5" s="4" t="inlineStr">
        <is>
          <t>Ján Novák</t>
        </is>
      </c>
      <c r="F5" s="4" t="inlineStr">
        <is>
          <t>Naplánované</t>
        </is>
      </c>
      <c r="G5" s="4" t="inlineStr">
        <is>
          <t>Čaká sa na schválenie právnikom</t>
        </is>
      </c>
    </row>
    <row r="6">
      <c r="A6" s="5" t="inlineStr">
        <is>
          <t>28.10.2026</t>
        </is>
      </c>
      <c r="B6" s="5" t="inlineStr">
        <is>
          <t>Stavby Sever s.r.o.</t>
        </is>
      </c>
      <c r="C6" s="5" t="inlineStr">
        <is>
          <t>Osobné stretnutie</t>
        </is>
      </c>
      <c r="D6" s="5" t="inlineStr">
        <is>
          <t>Prezentácia kalkulácie a servisných SLA</t>
        </is>
      </c>
      <c r="E6" s="5" t="inlineStr">
        <is>
          <t>Ján Novák</t>
        </is>
      </c>
      <c r="F6" s="5" t="inlineStr">
        <is>
          <t>Naplánované</t>
        </is>
      </c>
      <c r="G6" s="5" t="inlineStr">
        <is>
          <t>Pripraviť vzor SLA zmluvy</t>
        </is>
      </c>
    </row>
    <row r="7">
      <c r="A7" s="4" t="inlineStr">
        <is>
          <t>24.10.2026</t>
        </is>
      </c>
      <c r="B7" s="4" t="inlineStr">
        <is>
          <t>Logistika Tatry a.s.</t>
        </is>
      </c>
      <c r="C7" s="4" t="inlineStr">
        <is>
          <t>Podpis zmluvy</t>
        </is>
      </c>
      <c r="D7" s="4" t="inlineStr">
        <is>
          <t>Odovzdanie podpísanej objednávky fakturácii</t>
        </is>
      </c>
      <c r="E7" s="4" t="inlineStr">
        <is>
          <t>Petra Čierna</t>
        </is>
      </c>
      <c r="F7" s="4" t="inlineStr">
        <is>
          <t>Splnené</t>
        </is>
      </c>
      <c r="G7" s="4" t="inlineStr">
        <is>
          <t>Fakturované 11 800 EUR bez DPH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26" customWidth="1" min="3" max="3"/>
    <col width="16" customWidth="1" min="4" max="4"/>
    <col width="20" customWidth="1" min="5" max="5"/>
    <col width="26" customWidth="1" min="6" max="6"/>
    <col width="26" customWidth="1" min="7" max="7"/>
    <col width="28" customWidth="1" min="8" max="8"/>
  </cols>
  <sheetData>
    <row r="1">
      <c r="A1" s="1" t="inlineStr">
        <is>
          <t>KALKULAČKA PROVÍZIÍ OBCHODNÍKOV A OBCHODNÝCH ZÁSTUPCOV (§ 659 ObZ)</t>
        </is>
      </c>
    </row>
    <row r="2">
      <c r="A2" s="2" t="inlineStr">
        <is>
          <t>Výpočet provízie z uhradeného obratu a dosiahnutej marže v EUR vrátane bonusu nad 100 % kvóty</t>
        </is>
      </c>
    </row>
    <row r="4" ht="24" customHeight="1">
      <c r="A4" s="3" t="inlineStr">
        <is>
          <t>Obchodník</t>
        </is>
      </c>
      <c r="B4" s="3" t="inlineStr">
        <is>
          <t>Mesačná kvóta obratu (EUR)</t>
        </is>
      </c>
      <c r="C4" s="3" t="inlineStr">
        <is>
          <t>Skutočne uhradený obrat (EUR)</t>
        </is>
      </c>
      <c r="D4" s="3" t="inlineStr">
        <is>
          <t>Plnenie kvóty (%)</t>
        </is>
      </c>
      <c r="E4" s="3" t="inlineStr">
        <is>
          <t>Dosiahnutá marža (EUR)</t>
        </is>
      </c>
      <c r="F4" s="3" t="inlineStr">
        <is>
          <t>Základná provízia (8 % z marže)</t>
        </is>
      </c>
      <c r="G4" s="3" t="inlineStr">
        <is>
          <t>Bonus za plnenie nad 100 % (EUR)</t>
        </is>
      </c>
      <c r="H4" s="3" t="inlineStr">
        <is>
          <t>CELKOVÁ PROVÍZIA NA VÝPLATU (EUR)</t>
        </is>
      </c>
    </row>
    <row r="5">
      <c r="A5" s="4" t="inlineStr">
        <is>
          <t>Ján Novák</t>
        </is>
      </c>
      <c r="B5" s="4" t="n">
        <v>32000</v>
      </c>
      <c r="C5" s="4" t="n">
        <v>38400</v>
      </c>
      <c r="D5" s="6">
        <f>C5/B5</f>
        <v/>
      </c>
      <c r="E5" s="4" t="n">
        <v>13440</v>
      </c>
      <c r="F5" s="6">
        <f>E5*0.08</f>
        <v/>
      </c>
      <c r="G5" s="6">
        <f>IF(C5&gt;B5,(C5-B5)*0.03,0)</f>
        <v/>
      </c>
      <c r="H5" s="6">
        <f>F5+G5</f>
        <v/>
      </c>
    </row>
    <row r="6">
      <c r="A6" s="5" t="inlineStr">
        <is>
          <t>Petra Čierna</t>
        </is>
      </c>
      <c r="B6" s="5" t="n">
        <v>28000</v>
      </c>
      <c r="C6" s="5" t="n">
        <v>29600</v>
      </c>
      <c r="D6" s="7">
        <f>C6/B6</f>
        <v/>
      </c>
      <c r="E6" s="5" t="n">
        <v>11840</v>
      </c>
      <c r="F6" s="7">
        <f>E6*0.08</f>
        <v/>
      </c>
      <c r="G6" s="7">
        <f>IF(C6&gt;B6,(C6-B6)*0.03,0)</f>
        <v/>
      </c>
      <c r="H6" s="7">
        <f>F6+G6</f>
        <v/>
      </c>
    </row>
    <row r="7">
      <c r="A7" s="4" t="inlineStr">
        <is>
          <t>Martin Kováč</t>
        </is>
      </c>
      <c r="B7" s="4" t="n">
        <v>24000</v>
      </c>
      <c r="C7" s="4" t="n">
        <v>20400</v>
      </c>
      <c r="D7" s="6">
        <f>C7/B7</f>
        <v/>
      </c>
      <c r="E7" s="4" t="n">
        <v>7140</v>
      </c>
      <c r="F7" s="6">
        <f>E7*0.08</f>
        <v/>
      </c>
      <c r="G7" s="6">
        <f>IF(C7&gt;B7,(C7-B7)*0.03,0)</f>
        <v/>
      </c>
      <c r="H7" s="6">
        <f>F7+G7</f>
        <v/>
      </c>
    </row>
    <row r="8">
      <c r="A8" s="7" t="inlineStr">
        <is>
          <t>SPOLU TÍM</t>
        </is>
      </c>
      <c r="B8" s="7">
        <f>SUM(B5:B7)</f>
        <v/>
      </c>
      <c r="C8" s="7">
        <f>SUM(C5:C7)</f>
        <v/>
      </c>
      <c r="D8" s="7">
        <f>C8/B8</f>
        <v/>
      </c>
      <c r="E8" s="7">
        <f>SUM(E5:E7)</f>
        <v/>
      </c>
      <c r="F8" s="7">
        <f>SUM(F5:F7)</f>
        <v/>
      </c>
      <c r="G8" s="7">
        <f>SUM(G5:G7)</f>
        <v/>
      </c>
      <c r="H8" s="7">
        <f>SUM(H5:H7)</f>
        <v/>
      </c>
    </row>
  </sheetData>
  <mergeCells count="2">
    <mergeCell ref="A2:H2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8" customWidth="1" min="1" max="1"/>
    <col width="22" customWidth="1" min="2" max="2"/>
    <col width="54" customWidth="1" min="3" max="3"/>
  </cols>
  <sheetData>
    <row r="1">
      <c r="A1" s="1" t="inlineStr">
        <is>
          <t>MANAŽÉRSKY KPI DASHBOARD OBCHODNÉHO TÍMU (EUR)</t>
        </is>
      </c>
    </row>
    <row r="2">
      <c r="A2" s="2" t="inlineStr">
        <is>
          <t>Súhrnné ukazovatele pipeline, váženého forecastu a províznych nákladov</t>
        </is>
      </c>
    </row>
    <row r="4" ht="24" customHeight="1">
      <c r="A4" s="3" t="inlineStr">
        <is>
          <t>Ukazovateľ (KPI)</t>
        </is>
      </c>
      <c r="B4" s="3" t="inlineStr">
        <is>
          <t>Hodnota (EUR)</t>
        </is>
      </c>
      <c r="C4" s="3" t="inlineStr">
        <is>
          <t>Komentár / Odporúčanie</t>
        </is>
      </c>
    </row>
    <row r="5">
      <c r="A5" s="4" t="inlineStr">
        <is>
          <t>Celková hodnota otvorenej pipeline (EUR)</t>
        </is>
      </c>
      <c r="B5" s="6">
        <f>'2_Obchodna_pipeline'!E9</f>
        <v/>
      </c>
      <c r="C5" s="4" t="inlineStr">
        <is>
          <t>Súčet všetkých rozpracovaných obchodných prípadov</t>
        </is>
      </c>
    </row>
    <row r="6">
      <c r="A6" s="5" t="inlineStr">
        <is>
          <t>Vážený forecast tržieb (EUR)</t>
        </is>
      </c>
      <c r="B6" s="7">
        <f>'2_Obchodna_pipeline'!H9</f>
        <v/>
      </c>
      <c r="C6" s="5" t="inlineStr">
        <is>
          <t>Očakávaný príjem prepočítaný pravdepodobnosťou uzavretia</t>
        </is>
      </c>
    </row>
    <row r="7">
      <c r="A7" s="4" t="inlineStr">
        <is>
          <t>Skutočne uhradený obrat tímu (EUR)</t>
        </is>
      </c>
      <c r="B7" s="6">
        <f>'4_Kalkulacka_provizii'!C8</f>
        <v/>
      </c>
      <c r="C7" s="4" t="inlineStr">
        <is>
          <t>Základ pre výplatu provízií podľa § 659a ObZ</t>
        </is>
      </c>
    </row>
    <row r="8">
      <c r="A8" s="5" t="inlineStr">
        <is>
          <t>Celková vygenerovaná marža (EUR)</t>
        </is>
      </c>
      <c r="B8" s="7">
        <f>'4_Kalkulacka_provizii'!E8</f>
        <v/>
      </c>
      <c r="C8" s="5" t="inlineStr">
        <is>
          <t>Hrubá marža z uhradených zákaziek</t>
        </is>
      </c>
    </row>
    <row r="9">
      <c r="A9" s="4" t="inlineStr">
        <is>
          <t>Celkové provízie na výplatu (EUR)</t>
        </is>
      </c>
      <c r="B9" s="6">
        <f>'4_Kalkulacka_provizii'!H8</f>
        <v/>
      </c>
      <c r="C9" s="4" t="inlineStr">
        <is>
          <t>Súčet základných provízií a akcelerátorov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2026-10-26T13:25:55Z</dcterms:created>
  <dcterms:modified xmlns:dcterms="http://purl.org/dc/terms/" xmlns:xsi="http://www.w3.org/2001/XMLSchema-instance" xsi:type="dcterms:W3CDTF">2026-10-26T13:25:55Z</dcterms:modified>
</cp:coreProperties>
</file>